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F9" l="1"/>
  <c r="F30" l="1"/>
  <c r="H32" l="1"/>
  <c r="H31"/>
  <c r="H29"/>
  <c r="H35" l="1"/>
  <c r="H39" l="1"/>
  <c r="F39" s="1"/>
  <c r="H36" l="1"/>
  <c r="H55" l="1"/>
  <c r="H56"/>
  <c r="H54"/>
  <c r="H50"/>
  <c r="H51"/>
  <c r="H49"/>
  <c r="H46"/>
  <c r="H47" s="1"/>
  <c r="F47" s="1"/>
  <c r="H30"/>
  <c r="H57" l="1"/>
  <c r="F57" s="1"/>
  <c r="H52"/>
  <c r="F52" s="1"/>
  <c r="H37" l="1"/>
  <c r="F37" s="1"/>
  <c r="H15"/>
  <c r="F15" s="1"/>
  <c r="F8" l="1"/>
  <c r="H8"/>
  <c r="H33" s="1"/>
  <c r="E58" s="1"/>
  <c r="F33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<sst xmlns="http://schemas.openxmlformats.org/spreadsheetml/2006/main" count="177" uniqueCount="105">
  <si>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</si>
  <si>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</si>
  <si>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</si>
  <si>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</si>
  <si>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</si>
  <si>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</si>
  <si>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</si>
  <si>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</si>
  <si>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</si>
  <si>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</si>
  <si>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</si>
  <si>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</si>
  <si>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</si>
  <si>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</si>
  <si>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</si>
  <si>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</si>
  <si>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</si>
  <si>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</si>
  <si>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</si>
  <si>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</si>
  <si>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</si>
  <si>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</si>
  <si>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</si>
  <si>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</si>
  <si>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</si>
  <si>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</si>
  <si>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</si>
  <si>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</si>
  <si>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</si>
  <si>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</si>
  <si>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</si>
  <si>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</si>
  <si>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</si>
  <si>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</si>
  <si>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</si>
  <si>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</si>
  <si>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</si>
  <si>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</si>
  <si>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</si>
  <si>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</si>
  <si>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</si>
  <si>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</si>
  <si>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</si>
  <si>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</si>
  <si>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</si>
  <si>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</si>
  <si>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</si>
  <si>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</si>
  <si>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</si>
  <si>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</si>
  <si>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</si>
  <si>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</si>
  <si>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</si>
  <si>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</si>
  <si>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</si>
  <si>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</si>
  <si>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</si>
  <si>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</si>
  <si>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</si>
  <si>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</si>
  <si>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</si>
  <si>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</si>
  <si>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</si>
  <si>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</si>
  <si>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</si>
  <si>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</si>
  <si>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</si>
  <si>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</si>
  <si>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</si>
  <si>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</si>
  <si>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</si>
  <si>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</si>
  <si>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</si>
  <si>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</si>
  <si>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</si>
  <si>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</si>
  <si>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</si>
  <si>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</si>
  <si>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</si>
  <si>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</si>
  <si>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</si>
  <si>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</si>
  <si>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</si>
  <si>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</si>
  <si>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</si>
  <si>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</si>
  <si>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</si>
  <si>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</si>
  <si>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</si>
  <si>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</si>
  <si>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</si>
  <si>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</si>
  <si>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</si>
  <si>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</si>
  <si>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</si>
  <si>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</si>
  <si>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</si>
  <si>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</si>
  <si>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</si>
  <si>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</si>
  <si>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</si>
  <si>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</si>
  <si>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</si>
  <si>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материально-техническом обеспечении предоставляемых услуг организацией.</t>
    </r>
  </si>
  <si>
    <t>Муниципальное учреждение культуры «Клуб «Праздничный Саратов» г. Саратов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</si>
</sst>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80" zoomScaleNormal="80" workbookViewId="0">
      <selection activeCell="G45" sqref="G45"/>
    </sheetView>
  </sheetViews>
  <sheetFormatPr defaultRowHeight="15"/>
  <cols>
    <col min="2" max="2" width="62.7109375" style="17" customWidth="1"/>
    <col min="6" max="6" width="9.140625" style="28"/>
  </cols>
  <sheetData>
    <row r="1" spans="1:12" ht="18.7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2" ht="18.75">
      <c r="A2" s="39" t="s">
        <v>1</v>
      </c>
      <c r="B2" s="39"/>
      <c r="C2" s="39"/>
      <c r="D2" s="39"/>
      <c r="E2" s="39"/>
      <c r="F2" s="39"/>
      <c r="G2" s="39"/>
      <c r="H2" s="39"/>
      <c r="I2" s="39"/>
      <c r="L2" t="s">
        <v>102</v>
      </c>
    </row>
    <row r="3" spans="1:12" ht="53.25" customHeight="1">
      <c r="A3" s="40" t="s">
        <v>104</v>
      </c>
      <c r="B3" s="40"/>
      <c r="C3" s="40"/>
      <c r="D3" s="40"/>
      <c r="E3" s="40"/>
      <c r="F3" s="40"/>
      <c r="G3" s="40"/>
      <c r="H3" s="40"/>
      <c r="I3" s="40"/>
    </row>
    <row r="4" spans="1:12">
      <c r="A4" s="41" t="s">
        <v>82</v>
      </c>
      <c r="B4" s="41"/>
      <c r="C4" s="41"/>
      <c r="D4" s="41"/>
      <c r="E4" s="41"/>
      <c r="F4" s="41"/>
      <c r="G4" s="41"/>
      <c r="H4" s="41"/>
      <c r="I4" s="41"/>
    </row>
    <row r="5" spans="1:12" ht="16.5" thickBot="1">
      <c r="A5" s="2"/>
    </row>
    <row r="6" spans="1:12" ht="86.25" thickBot="1">
      <c r="A6" s="3" t="s">
        <v>2</v>
      </c>
      <c r="B6" s="18" t="s">
        <v>3</v>
      </c>
      <c r="C6" s="4" t="s">
        <v>95</v>
      </c>
      <c r="D6" s="4" t="s">
        <v>83</v>
      </c>
      <c r="E6" s="4" t="s">
        <v>4</v>
      </c>
      <c r="F6" s="4" t="s">
        <v>94</v>
      </c>
      <c r="G6" s="4" t="s">
        <v>96</v>
      </c>
      <c r="H6" s="4" t="s">
        <v>86</v>
      </c>
      <c r="I6" s="4" t="s">
        <v>5</v>
      </c>
    </row>
    <row r="7" spans="1:12" ht="31.5" customHeight="1" thickBot="1">
      <c r="A7" s="5" t="s">
        <v>6</v>
      </c>
      <c r="B7" s="33" t="s">
        <v>7</v>
      </c>
      <c r="C7" s="34"/>
      <c r="D7" s="34"/>
      <c r="E7" s="34"/>
      <c r="F7" s="34"/>
      <c r="G7" s="34"/>
      <c r="H7" s="34"/>
      <c r="I7" s="35"/>
    </row>
    <row r="8" spans="1:12" ht="90.75" thickBot="1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100</v>
      </c>
      <c r="G8" s="7"/>
      <c r="H8" s="15">
        <f>SUM(H9,H15)</f>
        <v>30</v>
      </c>
      <c r="I8" s="8"/>
    </row>
    <row r="9" spans="1:12" ht="105.75" thickBot="1">
      <c r="A9" s="9" t="s">
        <v>11</v>
      </c>
      <c r="B9" s="20" t="s">
        <v>87</v>
      </c>
      <c r="C9" s="7">
        <v>15</v>
      </c>
      <c r="D9" s="7" t="s">
        <v>75</v>
      </c>
      <c r="E9" s="7" t="s">
        <v>12</v>
      </c>
      <c r="F9" s="8">
        <f>H9/C9*100</f>
        <v>100</v>
      </c>
      <c r="G9" s="7"/>
      <c r="H9" s="8">
        <f>SUM(H10:H14)</f>
        <v>15</v>
      </c>
      <c r="I9" s="8"/>
    </row>
    <row r="10" spans="1:12" ht="16.5" thickBot="1">
      <c r="A10" s="9"/>
      <c r="B10" s="30" t="s">
        <v>97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>
      <c r="A11" s="9"/>
      <c r="B11" s="30" t="s">
        <v>98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12" ht="16.5" thickBot="1">
      <c r="A12" s="9"/>
      <c r="B12" s="30" t="s">
        <v>99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>
      <c r="A13" s="9"/>
      <c r="B13" s="30" t="s">
        <v>100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12" ht="16.5" thickBot="1">
      <c r="A14" s="9"/>
      <c r="B14" s="30" t="s">
        <v>101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12" ht="60.75" thickBot="1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100</v>
      </c>
      <c r="G15" s="7"/>
      <c r="H15" s="8">
        <f>SUM(H16:H28)</f>
        <v>15</v>
      </c>
      <c r="I15" s="8"/>
    </row>
    <row r="16" spans="1:12" ht="30.75" thickBot="1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2</v>
      </c>
      <c r="I20" s="8"/>
    </row>
    <row r="21" spans="1:9" ht="48" thickBot="1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2</v>
      </c>
      <c r="I22" s="8"/>
    </row>
    <row r="23" spans="1:9" ht="48" thickBot="1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1</v>
      </c>
      <c r="I23" s="8"/>
    </row>
    <row r="24" spans="1:9" ht="63.75" thickBot="1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1</v>
      </c>
      <c r="I24" s="8"/>
    </row>
    <row r="25" spans="1:9" ht="32.25" thickBot="1">
      <c r="A25" s="9"/>
      <c r="B25" s="20" t="s">
        <v>103</v>
      </c>
      <c r="C25" s="29">
        <v>1</v>
      </c>
      <c r="D25" s="7" t="s">
        <v>13</v>
      </c>
      <c r="E25" s="7" t="s">
        <v>17</v>
      </c>
      <c r="F25" s="7"/>
      <c r="G25" s="7"/>
      <c r="H25" s="24">
        <v>1</v>
      </c>
      <c r="I25" s="8"/>
    </row>
    <row r="26" spans="1:9" ht="30.75" thickBot="1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1</v>
      </c>
      <c r="I27" s="8"/>
    </row>
    <row r="28" spans="1:9" ht="32.25" thickBot="1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2</v>
      </c>
      <c r="I28" s="8"/>
    </row>
    <row r="29" spans="1:9" ht="221.25" thickBot="1">
      <c r="A29" s="6" t="s">
        <v>24</v>
      </c>
      <c r="B29" s="20" t="s">
        <v>93</v>
      </c>
      <c r="C29" s="13">
        <v>30</v>
      </c>
      <c r="D29" s="7" t="s">
        <v>75</v>
      </c>
      <c r="E29" s="11" t="s">
        <v>17</v>
      </c>
      <c r="F29" s="7">
        <v>100</v>
      </c>
      <c r="G29" s="11"/>
      <c r="H29" s="15">
        <f>F29/100*C29</f>
        <v>30</v>
      </c>
      <c r="I29" s="10"/>
    </row>
    <row r="30" spans="1:9" ht="95.25" thickBot="1">
      <c r="A30" s="6" t="s">
        <v>25</v>
      </c>
      <c r="B30" s="21" t="s">
        <v>26</v>
      </c>
      <c r="C30" s="13">
        <v>40</v>
      </c>
      <c r="D30" s="7" t="s">
        <v>74</v>
      </c>
      <c r="E30" s="7" t="s">
        <v>92</v>
      </c>
      <c r="F30" s="7">
        <f>(F31+F32)/2</f>
        <v>100</v>
      </c>
      <c r="G30" s="11"/>
      <c r="H30" s="27">
        <f>F30*0.4</f>
        <v>40</v>
      </c>
      <c r="I30" s="10"/>
    </row>
    <row r="31" spans="1:9" ht="48" thickBot="1">
      <c r="A31" s="9" t="s">
        <v>88</v>
      </c>
      <c r="B31" s="20" t="s">
        <v>90</v>
      </c>
      <c r="C31" s="13">
        <v>20</v>
      </c>
      <c r="D31" s="7" t="s">
        <v>74</v>
      </c>
      <c r="E31" s="7" t="s">
        <v>92</v>
      </c>
      <c r="F31" s="7">
        <v>100</v>
      </c>
      <c r="G31" s="7">
        <v>153</v>
      </c>
      <c r="H31" s="15">
        <f>F31*0.2</f>
        <v>20</v>
      </c>
      <c r="I31" s="10"/>
    </row>
    <row r="32" spans="1:9" ht="48" thickBot="1">
      <c r="A32" s="9" t="s">
        <v>89</v>
      </c>
      <c r="B32" s="20" t="s">
        <v>91</v>
      </c>
      <c r="C32" s="13">
        <v>20</v>
      </c>
      <c r="D32" s="7" t="s">
        <v>74</v>
      </c>
      <c r="E32" s="7" t="s">
        <v>92</v>
      </c>
      <c r="F32" s="7">
        <v>100</v>
      </c>
      <c r="G32" s="7">
        <v>142</v>
      </c>
      <c r="H32" s="15">
        <f>F32*0.2</f>
        <v>20</v>
      </c>
      <c r="I32" s="10"/>
    </row>
    <row r="33" spans="1:9" ht="31.5" customHeight="1" thickBot="1">
      <c r="A33" s="31" t="s">
        <v>27</v>
      </c>
      <c r="B33" s="32"/>
      <c r="C33" s="13">
        <v>100</v>
      </c>
      <c r="D33" s="7"/>
      <c r="E33" s="11"/>
      <c r="F33" s="7">
        <f>H33</f>
        <v>100</v>
      </c>
      <c r="G33" s="11"/>
      <c r="H33" s="26">
        <f>SUM(H30,H29,H8)</f>
        <v>100</v>
      </c>
      <c r="I33" s="10"/>
    </row>
    <row r="34" spans="1:9" ht="16.5" thickBot="1">
      <c r="A34" s="9" t="s">
        <v>28</v>
      </c>
      <c r="B34" s="33" t="s">
        <v>29</v>
      </c>
      <c r="C34" s="34"/>
      <c r="D34" s="34"/>
      <c r="E34" s="34"/>
      <c r="F34" s="34"/>
      <c r="G34" s="34"/>
      <c r="H34" s="34"/>
      <c r="I34" s="35"/>
    </row>
    <row r="35" spans="1:9" ht="315.75" thickBot="1">
      <c r="A35" s="14" t="s">
        <v>30</v>
      </c>
      <c r="B35" s="21" t="s">
        <v>84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f>F35*0.5</f>
        <v>50</v>
      </c>
      <c r="I35" s="12"/>
    </row>
    <row r="36" spans="1:9" ht="142.5" thickBot="1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8">
        <v>98.8</v>
      </c>
      <c r="G36" s="8">
        <v>158</v>
      </c>
      <c r="H36" s="27">
        <f>F36*0.5</f>
        <v>49.4</v>
      </c>
      <c r="I36" s="10"/>
    </row>
    <row r="37" spans="1:9" ht="31.5" customHeight="1" thickBot="1">
      <c r="A37" s="31" t="s">
        <v>36</v>
      </c>
      <c r="B37" s="32"/>
      <c r="C37" s="13">
        <v>100</v>
      </c>
      <c r="D37" s="7"/>
      <c r="E37" s="11"/>
      <c r="F37" s="7">
        <f>H37</f>
        <v>99.4</v>
      </c>
      <c r="G37" s="11"/>
      <c r="H37" s="25">
        <f>SUM(H36,H35)</f>
        <v>99.4</v>
      </c>
      <c r="I37" s="10"/>
    </row>
    <row r="38" spans="1:9" ht="16.5" thickBot="1">
      <c r="A38" s="6"/>
      <c r="B38" s="33" t="s">
        <v>37</v>
      </c>
      <c r="C38" s="34"/>
      <c r="D38" s="34"/>
      <c r="E38" s="34"/>
      <c r="F38" s="34"/>
      <c r="G38" s="34"/>
      <c r="H38" s="34"/>
      <c r="I38" s="35"/>
    </row>
    <row r="39" spans="1:9" ht="111" thickBot="1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100</v>
      </c>
      <c r="G39" s="8"/>
      <c r="H39" s="8">
        <f>SUM(H40:H44)</f>
        <v>30</v>
      </c>
      <c r="I39" s="10"/>
    </row>
    <row r="40" spans="1:9" ht="32.25" thickBot="1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6</v>
      </c>
      <c r="I40" s="10"/>
    </row>
    <row r="41" spans="1:9" ht="32.25" thickBot="1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6</v>
      </c>
      <c r="I41" s="10"/>
    </row>
    <row r="42" spans="1:9" ht="32.25" thickBot="1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6</v>
      </c>
      <c r="I42" s="10"/>
    </row>
    <row r="43" spans="1:9" ht="16.5" thickBot="1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6</v>
      </c>
      <c r="I43" s="10"/>
    </row>
    <row r="44" spans="1:9" ht="32.25" thickBot="1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6</v>
      </c>
      <c r="I44" s="10"/>
    </row>
    <row r="45" spans="1:9" ht="331.5" thickBot="1">
      <c r="A45" s="16" t="s">
        <v>73</v>
      </c>
      <c r="B45" s="22" t="s">
        <v>85</v>
      </c>
      <c r="C45" s="15">
        <v>40</v>
      </c>
      <c r="D45" s="8" t="s">
        <v>75</v>
      </c>
      <c r="E45" s="8" t="s">
        <v>12</v>
      </c>
      <c r="F45" s="8">
        <v>82.5</v>
      </c>
      <c r="G45" s="8"/>
      <c r="H45" s="15">
        <v>33</v>
      </c>
      <c r="I45" s="10"/>
    </row>
    <row r="46" spans="1:9" ht="48" thickBot="1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90.4</v>
      </c>
      <c r="G46" s="8">
        <v>19</v>
      </c>
      <c r="H46" s="27">
        <f>F46*0.3</f>
        <v>27.12</v>
      </c>
      <c r="I46" s="10"/>
    </row>
    <row r="47" spans="1:9" ht="19.5" thickBot="1">
      <c r="A47" s="31" t="s">
        <v>55</v>
      </c>
      <c r="B47" s="32"/>
      <c r="C47" s="13">
        <v>100</v>
      </c>
      <c r="D47" s="7"/>
      <c r="E47" s="7"/>
      <c r="F47" s="7">
        <f>H47</f>
        <v>90.12</v>
      </c>
      <c r="G47" s="7"/>
      <c r="H47" s="25">
        <f>H46+H45+H39</f>
        <v>90.12</v>
      </c>
      <c r="I47" s="10"/>
    </row>
    <row r="48" spans="1:9" ht="16.5" thickBot="1">
      <c r="A48" s="6">
        <v>4</v>
      </c>
      <c r="B48" s="33" t="s">
        <v>56</v>
      </c>
      <c r="C48" s="34"/>
      <c r="D48" s="34"/>
      <c r="E48" s="34"/>
      <c r="F48" s="34"/>
      <c r="G48" s="34"/>
      <c r="H48" s="34"/>
      <c r="I48" s="35"/>
    </row>
    <row r="49" spans="1:9" ht="142.5" thickBot="1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100</v>
      </c>
      <c r="G49" s="8">
        <v>160</v>
      </c>
      <c r="H49" s="27">
        <f>F49*C49/100</f>
        <v>40</v>
      </c>
      <c r="I49" s="8"/>
    </row>
    <row r="50" spans="1:9" ht="142.5" thickBot="1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99.4</v>
      </c>
      <c r="G50" s="8">
        <v>159</v>
      </c>
      <c r="H50" s="27">
        <f>F50*C50/100</f>
        <v>39.76</v>
      </c>
      <c r="I50" s="10"/>
    </row>
    <row r="51" spans="1:9" ht="142.5" thickBot="1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99.3</v>
      </c>
      <c r="G51" s="8">
        <v>143</v>
      </c>
      <c r="H51" s="27">
        <f>F51*C51/100</f>
        <v>19.86</v>
      </c>
      <c r="I51" s="10"/>
    </row>
    <row r="52" spans="1:9" ht="31.5" customHeight="1" thickBot="1">
      <c r="A52" s="31" t="s">
        <v>63</v>
      </c>
      <c r="B52" s="32"/>
      <c r="C52" s="13">
        <v>100</v>
      </c>
      <c r="D52" s="7"/>
      <c r="E52" s="7"/>
      <c r="F52" s="7">
        <f>H52</f>
        <v>99.61999999999999</v>
      </c>
      <c r="G52" s="7"/>
      <c r="H52" s="25">
        <f>SUM(H49:H51)</f>
        <v>99.61999999999999</v>
      </c>
      <c r="I52" s="10"/>
    </row>
    <row r="53" spans="1:9" ht="16.5" thickBot="1">
      <c r="A53" s="6">
        <v>5</v>
      </c>
      <c r="B53" s="33" t="s">
        <v>64</v>
      </c>
      <c r="C53" s="34"/>
      <c r="D53" s="34"/>
      <c r="E53" s="34"/>
      <c r="F53" s="34"/>
      <c r="G53" s="34"/>
      <c r="H53" s="34"/>
      <c r="I53" s="35"/>
    </row>
    <row r="54" spans="1:9" ht="142.5" thickBot="1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98.1</v>
      </c>
      <c r="G54" s="8">
        <v>157</v>
      </c>
      <c r="H54" s="27">
        <f>F54*C54/100</f>
        <v>29.43</v>
      </c>
      <c r="I54" s="10"/>
    </row>
    <row r="55" spans="1:9" ht="142.5" thickBot="1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98.1</v>
      </c>
      <c r="G55" s="8">
        <v>157</v>
      </c>
      <c r="H55" s="27">
        <f>F55*C55/100</f>
        <v>19.62</v>
      </c>
      <c r="I55" s="10"/>
    </row>
    <row r="56" spans="1:9" ht="142.5" thickBot="1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99.4</v>
      </c>
      <c r="G56" s="8">
        <v>159</v>
      </c>
      <c r="H56" s="27">
        <f>F56*C56/100</f>
        <v>49.7</v>
      </c>
      <c r="I56" s="10"/>
    </row>
    <row r="57" spans="1:9" ht="31.5" customHeight="1" thickBot="1">
      <c r="A57" s="31" t="s">
        <v>71</v>
      </c>
      <c r="B57" s="32"/>
      <c r="C57" s="13">
        <v>100</v>
      </c>
      <c r="D57" s="7"/>
      <c r="E57" s="7"/>
      <c r="F57" s="7">
        <f>H57</f>
        <v>98.75</v>
      </c>
      <c r="G57" s="7"/>
      <c r="H57" s="25">
        <f>SUM(H54:H56)</f>
        <v>98.75</v>
      </c>
      <c r="I57" s="10"/>
    </row>
    <row r="58" spans="1:9" ht="21" thickBot="1">
      <c r="A58" s="33" t="s">
        <v>72</v>
      </c>
      <c r="B58" s="34"/>
      <c r="C58" s="34"/>
      <c r="D58" s="35"/>
      <c r="E58" s="36">
        <f>SUM(H57,H52,H47,H37,H33)/5</f>
        <v>97.578000000000003</v>
      </c>
      <c r="F58" s="37"/>
      <c r="G58" s="37"/>
      <c r="H58" s="37"/>
      <c r="I58" s="38"/>
    </row>
    <row r="59" spans="1:9" ht="15.75">
      <c r="A59" s="1"/>
    </row>
  </sheetData>
  <sheetProtection selectLockedCells="1"/>
  <mergeCells count="16"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  <mergeCell ref="A52:B52"/>
    <mergeCell ref="B53:I53"/>
    <mergeCell ref="A57:B57"/>
    <mergeCell ref="A58:D58"/>
    <mergeCell ref="E58:I58"/>
  </mergeCells>
  <pageMargins left="0.43307086614173229" right="0.43307086614173229" top="0.35433070866141736" bottom="0.35433070866141736" header="0.31496062992125984" footer="0.31496062992125984"/>
  <pageSetup paperSize="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userПК</cp:lastModifiedBy>
  <cp:lastPrinted>2020-02-05T17:50:49Z</cp:lastPrinted>
  <dcterms:created xsi:type="dcterms:W3CDTF">2018-10-12T07:58:12Z</dcterms:created>
  <dcterms:modified xsi:type="dcterms:W3CDTF">2022-09-30T06:33:54Z</dcterms:modified>
</cp:coreProperties>
</file>